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720" windowHeight="6360" tabRatio="602" activeTab="0"/>
  </bookViews>
  <sheets>
    <sheet name="Общая структура долга" sheetId="1" r:id="rId1"/>
  </sheets>
  <definedNames>
    <definedName name="_xlnm.Print_Titles" localSheetId="0">'Общая структура долга'!$12:$12</definedName>
    <definedName name="С55">'Общая структура долга'!#REF!</definedName>
  </definedNames>
  <calcPr fullCalcOnLoad="1"/>
</workbook>
</file>

<file path=xl/sharedStrings.xml><?xml version="1.0" encoding="utf-8"?>
<sst xmlns="http://schemas.openxmlformats.org/spreadsheetml/2006/main" count="94" uniqueCount="62">
  <si>
    <t>IV.</t>
  </si>
  <si>
    <t>I.</t>
  </si>
  <si>
    <t>II.</t>
  </si>
  <si>
    <t>Всего муниципальный долг</t>
  </si>
  <si>
    <t>Итого по разделу</t>
  </si>
  <si>
    <t>Бюджетные кредиты, привлеченные в местный бюджет от других бюджетов бюджетной системы Российской Федерации</t>
  </si>
  <si>
    <t>III. Кредиты, полученные муниципальным образованием от кредитных организаций</t>
  </si>
  <si>
    <t>Гарантии муниципального образования</t>
  </si>
  <si>
    <t xml:space="preserve">1/3 ключевой ставки </t>
  </si>
  <si>
    <t>казна муниципального образования</t>
  </si>
  <si>
    <t>Исполнитель</t>
  </si>
  <si>
    <t>№ п/п</t>
  </si>
  <si>
    <t>Муниципальные ценные бумаги</t>
  </si>
  <si>
    <t xml:space="preserve"> № и дата документа</t>
  </si>
  <si>
    <t>Наименование кредитора (бенефициара), принципала</t>
  </si>
  <si>
    <t xml:space="preserve">Объем долгового обязательства </t>
  </si>
  <si>
    <t>Министерство Финансов Республики Карелия</t>
  </si>
  <si>
    <t xml:space="preserve">Дата погашения долгового обязательства </t>
  </si>
  <si>
    <t>Форма обеспечения обязательства</t>
  </si>
  <si>
    <t>Процентная ставка</t>
  </si>
  <si>
    <t>Объем  долгового обязательства на начало  года</t>
  </si>
  <si>
    <t xml:space="preserve">Фактическая дата образования долгового обязательства </t>
  </si>
  <si>
    <t xml:space="preserve">Сумма образования  долгового обязательства </t>
  </si>
  <si>
    <t xml:space="preserve">Фактическая дата погашения долгового обязательства </t>
  </si>
  <si>
    <t>Сумма погашения  долгового обязательства</t>
  </si>
  <si>
    <t>Всего</t>
  </si>
  <si>
    <t>в том числе,объем  просроченной задолженности</t>
  </si>
  <si>
    <t>Остаток долга по процентам на начало года</t>
  </si>
  <si>
    <t>Сумма начисленных процентов с начала года</t>
  </si>
  <si>
    <t>Сумма уплаченных процентов с начала года</t>
  </si>
  <si>
    <t>соглашение №3-1/15р от 24.06.2016 года</t>
  </si>
  <si>
    <t>Публичное акционерное общество "Сбербанк"</t>
  </si>
  <si>
    <t>2 000 000,00</t>
  </si>
  <si>
    <t xml:space="preserve">Ю.В. Кириллова </t>
  </si>
  <si>
    <t>Ю.К. Разумейчик</t>
  </si>
  <si>
    <t>Утверждена Постановлением Администрации</t>
  </si>
  <si>
    <t>Кемского муниципального района от 06 июля 2017 года № 493</t>
  </si>
  <si>
    <t xml:space="preserve"> Начальник  Кемского МФУ                                                                                                                                                                                        </t>
  </si>
  <si>
    <t>О.В. Цацко</t>
  </si>
  <si>
    <t>9,42943006993</t>
  </si>
  <si>
    <t>Муниципальный контракт №10-МК/2017-53 от 27.11.2017 года</t>
  </si>
  <si>
    <t xml:space="preserve">Глава администрации Кемского муниципального района                                                                                                                                   </t>
  </si>
  <si>
    <t>15.12.2021 (реструктуризация с 23.01.2017)</t>
  </si>
  <si>
    <t>соглашение № 3-1/17р от 23.01.2017</t>
  </si>
  <si>
    <t>20.12.2020 (реструктуризация)</t>
  </si>
  <si>
    <t>0,1 % годовых</t>
  </si>
  <si>
    <t>7,9799953</t>
  </si>
  <si>
    <t>Муниципальный контракт №4-МК/2018-12 от 06.07.2018 года</t>
  </si>
  <si>
    <t>договор №3-1/16 от 01.07.2016 года</t>
  </si>
  <si>
    <t>договор №3-2/16 от 09.08.2016 года</t>
  </si>
  <si>
    <t>договор №3-5/16 от 05.12.2016 года</t>
  </si>
  <si>
    <t>договор №3-6/16 от 23.12.2016 года</t>
  </si>
  <si>
    <t>договор №3-1/17 от 12.07.2017 года</t>
  </si>
  <si>
    <t>договор №3-2/17 от 11.08.2017 года</t>
  </si>
  <si>
    <t>договор №3-3/17 от 25.12.2017 года</t>
  </si>
  <si>
    <t>Муниципальная долговая книга  Кемского муниципального района    по состоянию на 01 апреля 2019 год</t>
  </si>
  <si>
    <t>Объем муниципального  долга  на 1 апреля 2019 год</t>
  </si>
  <si>
    <t>Объем  долга по процентам на 1 апреля 2019 год</t>
  </si>
  <si>
    <t>25.01.2021 (реструктуризация с 13.03.2019)</t>
  </si>
  <si>
    <t>20.10.2021 (реструктуризация с 13.03.2019)</t>
  </si>
  <si>
    <t>25.11.2021 (реструктуризация с 13.03.2019)</t>
  </si>
  <si>
    <t>соглашение №  от 29.03.2019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</si>
</sst>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[$-FC19]d\ mmmm\ yyyy\ &quot;г.&quot;"/>
    <numFmt numFmtId="169" formatCode="#,##0.00&quot;р.&quot;"/>
    <numFmt numFmtId="170" formatCode="[$-F800]dddd\,\ mmmm\ dd\,\ yyyy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/>
    </xf>
    <xf numFmtId="2" fontId="4" fillId="0" borderId="28" xfId="0" applyNumberFormat="1" applyFont="1" applyBorder="1" applyAlignment="1">
      <alignment vertical="center"/>
    </xf>
    <xf numFmtId="0" fontId="1" fillId="0" borderId="27" xfId="0" applyFont="1" applyBorder="1" applyAlignment="1">
      <alignment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2" fillId="0" borderId="31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1" fillId="0" borderId="31" xfId="0" applyFont="1" applyBorder="1" applyAlignment="1">
      <alignment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5" zoomScaleNormal="85" zoomScalePageLayoutView="0" workbookViewId="0" topLeftCell="A31">
      <selection activeCell="W27" sqref="W27"/>
    </sheetView>
  </sheetViews>
  <sheetFormatPr defaultColWidth="9.00390625" defaultRowHeight="12.75"/>
  <cols>
    <col min="1" max="1" width="4.125" style="1" customWidth="1"/>
    <col min="2" max="2" width="12.125" style="1" customWidth="1"/>
    <col min="3" max="3" width="11.75390625" style="1" customWidth="1"/>
    <col min="4" max="4" width="13.25390625" style="1" customWidth="1"/>
    <col min="5" max="5" width="12.125" style="1" customWidth="1"/>
    <col min="6" max="6" width="10.625" style="1" customWidth="1"/>
    <col min="7" max="7" width="12.00390625" style="1" customWidth="1"/>
    <col min="8" max="8" width="12.375" style="1" customWidth="1"/>
    <col min="9" max="10" width="11.125" style="1" customWidth="1"/>
    <col min="11" max="11" width="11.75390625" style="1" customWidth="1"/>
    <col min="12" max="12" width="12.75390625" style="1" customWidth="1"/>
    <col min="13" max="13" width="12.375" style="1" customWidth="1"/>
    <col min="14" max="14" width="11.875" style="1" customWidth="1"/>
    <col min="15" max="16" width="10.00390625" style="1" bestFit="1" customWidth="1"/>
    <col min="17" max="17" width="10.00390625" style="1" customWidth="1"/>
    <col min="18" max="18" width="10.875" style="1" bestFit="1" customWidth="1"/>
    <col min="19" max="16384" width="9.125" style="1" customWidth="1"/>
  </cols>
  <sheetData>
    <row r="1" spans="14:18" ht="12.75">
      <c r="N1" s="78" t="s">
        <v>35</v>
      </c>
      <c r="O1" s="79"/>
      <c r="P1" s="79"/>
      <c r="Q1" s="79"/>
      <c r="R1" s="79"/>
    </row>
    <row r="2" spans="14:18" ht="14.25" customHeight="1">
      <c r="N2" s="78" t="s">
        <v>36</v>
      </c>
      <c r="O2" s="80"/>
      <c r="P2" s="80"/>
      <c r="Q2" s="80"/>
      <c r="R2" s="80"/>
    </row>
    <row r="3" spans="1:18" ht="12" customHeight="1">
      <c r="A3" s="19"/>
      <c r="B3" s="16"/>
      <c r="C3" s="16"/>
      <c r="D3" s="81"/>
      <c r="E3" s="81"/>
      <c r="F3" s="81"/>
      <c r="G3" s="81"/>
      <c r="H3" s="81"/>
      <c r="I3" s="81"/>
      <c r="J3" s="81"/>
      <c r="K3" s="81"/>
      <c r="L3" s="48"/>
      <c r="M3" s="6"/>
      <c r="N3" s="19"/>
      <c r="O3" s="19"/>
      <c r="P3" s="19"/>
      <c r="Q3" s="19"/>
      <c r="R3" s="19"/>
    </row>
    <row r="4" spans="1:18" ht="12.75" customHeight="1" thickBot="1">
      <c r="A4" s="19"/>
      <c r="B4" s="16"/>
      <c r="C4" s="16"/>
      <c r="D4" s="48"/>
      <c r="E4" s="48"/>
      <c r="F4" s="48"/>
      <c r="G4" s="48"/>
      <c r="H4" s="48"/>
      <c r="I4" s="48"/>
      <c r="J4" s="48"/>
      <c r="K4" s="48"/>
      <c r="L4" s="48"/>
      <c r="M4" s="6"/>
      <c r="N4" s="6"/>
      <c r="O4" s="6"/>
      <c r="P4" s="6"/>
      <c r="Q4" s="6"/>
      <c r="R4" s="6"/>
    </row>
    <row r="5" spans="1:18" ht="30" customHeight="1" thickBot="1">
      <c r="A5" s="35"/>
      <c r="B5" s="14" t="s">
        <v>55</v>
      </c>
      <c r="C5" s="14"/>
      <c r="D5" s="36"/>
      <c r="E5" s="36"/>
      <c r="F5" s="36"/>
      <c r="G5" s="36"/>
      <c r="H5" s="36"/>
      <c r="I5" s="36"/>
      <c r="J5" s="36"/>
      <c r="K5" s="36"/>
      <c r="L5" s="36"/>
      <c r="M5" s="9"/>
      <c r="N5" s="9"/>
      <c r="O5" s="9"/>
      <c r="P5" s="9"/>
      <c r="Q5" s="9"/>
      <c r="R5" s="10"/>
    </row>
    <row r="6" spans="1:18" ht="3" customHeight="1" hidden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ht="7.5" customHeight="1" hidden="1" thickBot="1">
      <c r="A7" s="2"/>
      <c r="B7" s="6"/>
      <c r="C7" s="6"/>
      <c r="D7" s="82"/>
      <c r="E7" s="82"/>
      <c r="F7" s="82"/>
      <c r="G7" s="82"/>
      <c r="H7" s="82"/>
      <c r="I7" s="82"/>
      <c r="J7" s="82"/>
      <c r="K7" s="82"/>
      <c r="L7" s="49"/>
      <c r="M7" s="6"/>
      <c r="N7" s="6"/>
      <c r="O7" s="6"/>
      <c r="P7" s="6"/>
      <c r="Q7" s="6"/>
      <c r="R7" s="7"/>
    </row>
    <row r="8" spans="1:18" ht="5.25" customHeight="1" hidden="1" thickBo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0.75" customHeight="1" hidden="1" thickBo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8.75" customHeight="1">
      <c r="A10" s="6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26.25" customHeight="1">
      <c r="A11" s="85" t="s">
        <v>11</v>
      </c>
      <c r="B11" s="94" t="s">
        <v>13</v>
      </c>
      <c r="C11" s="85" t="s">
        <v>14</v>
      </c>
      <c r="D11" s="85" t="s">
        <v>15</v>
      </c>
      <c r="E11" s="85" t="s">
        <v>17</v>
      </c>
      <c r="F11" s="85" t="s">
        <v>18</v>
      </c>
      <c r="G11" s="85" t="s">
        <v>19</v>
      </c>
      <c r="H11" s="85" t="s">
        <v>20</v>
      </c>
      <c r="I11" s="85" t="s">
        <v>21</v>
      </c>
      <c r="J11" s="85" t="s">
        <v>22</v>
      </c>
      <c r="K11" s="85" t="s">
        <v>23</v>
      </c>
      <c r="L11" s="85" t="s">
        <v>24</v>
      </c>
      <c r="M11" s="96" t="s">
        <v>56</v>
      </c>
      <c r="N11" s="97"/>
      <c r="O11" s="98" t="s">
        <v>27</v>
      </c>
      <c r="P11" s="98" t="s">
        <v>28</v>
      </c>
      <c r="Q11" s="98" t="s">
        <v>29</v>
      </c>
      <c r="R11" s="83" t="s">
        <v>57</v>
      </c>
    </row>
    <row r="12" spans="1:18" ht="93.75" customHeight="1" thickBot="1">
      <c r="A12" s="87"/>
      <c r="B12" s="95"/>
      <c r="C12" s="87"/>
      <c r="D12" s="87"/>
      <c r="E12" s="87"/>
      <c r="F12" s="87"/>
      <c r="G12" s="87"/>
      <c r="H12" s="87"/>
      <c r="I12" s="87"/>
      <c r="J12" s="87"/>
      <c r="K12" s="86"/>
      <c r="L12" s="87"/>
      <c r="M12" s="29" t="s">
        <v>25</v>
      </c>
      <c r="N12" s="29" t="s">
        <v>26</v>
      </c>
      <c r="O12" s="99"/>
      <c r="P12" s="99"/>
      <c r="Q12" s="99"/>
      <c r="R12" s="84"/>
    </row>
    <row r="13" spans="1:18" ht="15.75" customHeight="1" thickBot="1">
      <c r="A13" s="21">
        <v>1</v>
      </c>
      <c r="B13" s="29">
        <v>2</v>
      </c>
      <c r="C13" s="6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50">
        <v>13</v>
      </c>
      <c r="N13" s="50">
        <v>14</v>
      </c>
      <c r="O13" s="50">
        <v>15</v>
      </c>
      <c r="P13" s="50">
        <v>16</v>
      </c>
      <c r="Q13" s="50">
        <v>17</v>
      </c>
      <c r="R13" s="51">
        <v>18</v>
      </c>
    </row>
    <row r="14" spans="1:18" ht="18.75">
      <c r="A14" s="18" t="s">
        <v>1</v>
      </c>
      <c r="B14" s="27" t="s">
        <v>12</v>
      </c>
      <c r="C14" s="16"/>
      <c r="D14" s="17"/>
      <c r="E14" s="28"/>
      <c r="F14" s="28"/>
      <c r="G14" s="22"/>
      <c r="H14" s="23"/>
      <c r="I14" s="23"/>
      <c r="J14" s="23"/>
      <c r="K14" s="23"/>
      <c r="L14" s="23"/>
      <c r="M14" s="4"/>
      <c r="N14" s="4"/>
      <c r="O14" s="4"/>
      <c r="P14" s="4"/>
      <c r="Q14" s="4"/>
      <c r="R14" s="5"/>
    </row>
    <row r="15" spans="1:18" ht="24" customHeight="1">
      <c r="A15" s="54"/>
      <c r="B15" s="38"/>
      <c r="C15" s="38"/>
      <c r="D15" s="20"/>
      <c r="E15" s="56"/>
      <c r="F15" s="24"/>
      <c r="G15" s="21"/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4.25" customHeight="1">
      <c r="A16" s="91" t="s">
        <v>4</v>
      </c>
      <c r="B16" s="92"/>
      <c r="C16" s="93"/>
      <c r="D16" s="20"/>
      <c r="E16" s="21"/>
      <c r="F16" s="21"/>
      <c r="G16" s="29"/>
      <c r="H16" s="57">
        <f aca="true" t="shared" si="0" ref="H16:R16">H15</f>
        <v>0</v>
      </c>
      <c r="I16" s="57">
        <f t="shared" si="0"/>
        <v>0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</row>
    <row r="17" spans="1:18" ht="18.75">
      <c r="A17" s="3" t="s">
        <v>2</v>
      </c>
      <c r="B17" s="13" t="s">
        <v>5</v>
      </c>
      <c r="C17" s="15"/>
      <c r="D17" s="15"/>
      <c r="E17" s="15"/>
      <c r="F17" s="15"/>
      <c r="G17" s="15"/>
      <c r="H17" s="8"/>
      <c r="I17" s="8"/>
      <c r="J17" s="8"/>
      <c r="K17" s="8"/>
      <c r="L17" s="8"/>
      <c r="M17" s="33"/>
      <c r="N17" s="33"/>
      <c r="O17" s="33"/>
      <c r="P17" s="33"/>
      <c r="Q17" s="33"/>
      <c r="R17" s="34"/>
    </row>
    <row r="18" spans="1:18" ht="84.75" customHeight="1">
      <c r="A18" s="64">
        <v>1</v>
      </c>
      <c r="B18" s="68" t="s">
        <v>43</v>
      </c>
      <c r="C18" s="20" t="s">
        <v>16</v>
      </c>
      <c r="D18" s="60">
        <v>11980000</v>
      </c>
      <c r="E18" s="24" t="s">
        <v>42</v>
      </c>
      <c r="F18" s="21" t="s">
        <v>9</v>
      </c>
      <c r="G18" s="58" t="s">
        <v>45</v>
      </c>
      <c r="H18" s="60">
        <v>11980000</v>
      </c>
      <c r="I18" s="24">
        <v>42758</v>
      </c>
      <c r="J18" s="60">
        <v>0</v>
      </c>
      <c r="K18" s="24">
        <v>43539</v>
      </c>
      <c r="L18" s="60">
        <v>540000</v>
      </c>
      <c r="M18" s="60">
        <v>11440000</v>
      </c>
      <c r="N18" s="61">
        <v>0</v>
      </c>
      <c r="O18" s="55">
        <v>0</v>
      </c>
      <c r="P18" s="61">
        <v>0</v>
      </c>
      <c r="Q18" s="61">
        <v>0</v>
      </c>
      <c r="R18" s="62">
        <f>O18+P18-Q18</f>
        <v>0</v>
      </c>
    </row>
    <row r="19" spans="1:18" ht="78.75" customHeight="1">
      <c r="A19" s="64">
        <v>2</v>
      </c>
      <c r="B19" s="68" t="s">
        <v>30</v>
      </c>
      <c r="C19" s="20" t="s">
        <v>16</v>
      </c>
      <c r="D19" s="73">
        <v>348000</v>
      </c>
      <c r="E19" s="24" t="s">
        <v>44</v>
      </c>
      <c r="F19" s="21" t="s">
        <v>9</v>
      </c>
      <c r="G19" s="58" t="s">
        <v>45</v>
      </c>
      <c r="H19" s="60">
        <v>348000</v>
      </c>
      <c r="I19" s="24">
        <v>42545</v>
      </c>
      <c r="J19" s="60">
        <v>0</v>
      </c>
      <c r="K19" s="24"/>
      <c r="L19" s="60">
        <v>0</v>
      </c>
      <c r="M19" s="60">
        <v>348000</v>
      </c>
      <c r="N19" s="61">
        <v>0</v>
      </c>
      <c r="O19" s="55">
        <v>0</v>
      </c>
      <c r="P19" s="61">
        <v>0</v>
      </c>
      <c r="Q19" s="61">
        <v>0</v>
      </c>
      <c r="R19" s="62">
        <f>O19+P19-Q19</f>
        <v>0</v>
      </c>
    </row>
    <row r="20" spans="1:18" ht="75.75" customHeight="1">
      <c r="A20" s="64">
        <v>3</v>
      </c>
      <c r="B20" s="68" t="s">
        <v>48</v>
      </c>
      <c r="C20" s="20" t="s">
        <v>16</v>
      </c>
      <c r="D20" s="60">
        <v>1700000</v>
      </c>
      <c r="E20" s="24">
        <v>43610</v>
      </c>
      <c r="F20" s="21" t="s">
        <v>9</v>
      </c>
      <c r="G20" s="58" t="s">
        <v>8</v>
      </c>
      <c r="H20" s="60">
        <v>1400000</v>
      </c>
      <c r="I20" s="24">
        <v>42552</v>
      </c>
      <c r="J20" s="60">
        <v>0</v>
      </c>
      <c r="K20" s="24">
        <v>43539</v>
      </c>
      <c r="L20" s="60">
        <v>840000</v>
      </c>
      <c r="M20" s="60">
        <v>560000</v>
      </c>
      <c r="N20" s="61">
        <v>0</v>
      </c>
      <c r="O20" s="61">
        <v>3020.36</v>
      </c>
      <c r="P20" s="61">
        <v>6162.4</v>
      </c>
      <c r="Q20" s="61">
        <v>7676.84</v>
      </c>
      <c r="R20" s="62">
        <f aca="true" t="shared" si="1" ref="R20:R26">O20+P20-Q20</f>
        <v>1505.92</v>
      </c>
    </row>
    <row r="21" spans="1:18" ht="72.75" customHeight="1">
      <c r="A21" s="65">
        <v>4</v>
      </c>
      <c r="B21" s="68" t="s">
        <v>49</v>
      </c>
      <c r="C21" s="20" t="s">
        <v>16</v>
      </c>
      <c r="D21" s="60">
        <v>2900000</v>
      </c>
      <c r="E21" s="24" t="s">
        <v>58</v>
      </c>
      <c r="F21" s="21" t="s">
        <v>9</v>
      </c>
      <c r="G21" s="58" t="s">
        <v>8</v>
      </c>
      <c r="H21" s="60">
        <v>2900000</v>
      </c>
      <c r="I21" s="24">
        <v>42594</v>
      </c>
      <c r="J21" s="60">
        <v>-2300000</v>
      </c>
      <c r="K21" s="24">
        <v>43509</v>
      </c>
      <c r="L21" s="60">
        <v>600000</v>
      </c>
      <c r="M21" s="60">
        <v>0</v>
      </c>
      <c r="N21" s="61">
        <v>0</v>
      </c>
      <c r="O21" s="61">
        <v>6256.45</v>
      </c>
      <c r="P21" s="61">
        <v>12787.61</v>
      </c>
      <c r="Q21" s="61">
        <v>19163.79</v>
      </c>
      <c r="R21" s="62">
        <f t="shared" si="1"/>
        <v>-119.72999999999956</v>
      </c>
    </row>
    <row r="22" spans="1:18" ht="78" customHeight="1">
      <c r="A22" s="65">
        <v>5</v>
      </c>
      <c r="B22" s="68" t="s">
        <v>50</v>
      </c>
      <c r="C22" s="20" t="s">
        <v>16</v>
      </c>
      <c r="D22" s="60">
        <v>5738700</v>
      </c>
      <c r="E22" s="24" t="s">
        <v>59</v>
      </c>
      <c r="F22" s="21" t="s">
        <v>9</v>
      </c>
      <c r="G22" s="58" t="s">
        <v>45</v>
      </c>
      <c r="H22" s="60">
        <v>5260400</v>
      </c>
      <c r="I22" s="24">
        <v>42710</v>
      </c>
      <c r="J22" s="60">
        <v>-4303400</v>
      </c>
      <c r="K22" s="24">
        <v>43539</v>
      </c>
      <c r="L22" s="60">
        <v>957000</v>
      </c>
      <c r="M22" s="60">
        <v>0</v>
      </c>
      <c r="N22" s="61">
        <v>0</v>
      </c>
      <c r="O22" s="61">
        <v>11348.77</v>
      </c>
      <c r="P22" s="61">
        <v>23587.48</v>
      </c>
      <c r="Q22" s="61">
        <v>35160.26</v>
      </c>
      <c r="R22" s="62">
        <f t="shared" si="1"/>
        <v>-224.01000000000204</v>
      </c>
    </row>
    <row r="23" spans="1:18" ht="77.25" customHeight="1">
      <c r="A23" s="65">
        <v>6</v>
      </c>
      <c r="B23" s="70" t="s">
        <v>51</v>
      </c>
      <c r="C23" s="20" t="s">
        <v>16</v>
      </c>
      <c r="D23" s="60">
        <v>2000000</v>
      </c>
      <c r="E23" s="26">
        <v>43819</v>
      </c>
      <c r="F23" s="21" t="s">
        <v>9</v>
      </c>
      <c r="G23" s="58" t="s">
        <v>8</v>
      </c>
      <c r="H23" s="60">
        <v>2000000</v>
      </c>
      <c r="I23" s="24">
        <v>42730</v>
      </c>
      <c r="J23" s="60">
        <v>0</v>
      </c>
      <c r="K23" s="24"/>
      <c r="L23" s="60">
        <f>K23</f>
        <v>0</v>
      </c>
      <c r="M23" s="56" t="s">
        <v>32</v>
      </c>
      <c r="N23" s="61">
        <v>0</v>
      </c>
      <c r="O23" s="61">
        <v>4314.79</v>
      </c>
      <c r="P23" s="61">
        <v>12738.08</v>
      </c>
      <c r="Q23" s="61">
        <v>12665.31</v>
      </c>
      <c r="R23" s="62">
        <f t="shared" si="1"/>
        <v>4387.5599999999995</v>
      </c>
    </row>
    <row r="24" spans="1:18" ht="74.25" customHeight="1">
      <c r="A24" s="65">
        <v>7</v>
      </c>
      <c r="B24" s="70" t="s">
        <v>52</v>
      </c>
      <c r="C24" s="20" t="s">
        <v>16</v>
      </c>
      <c r="D24" s="60">
        <v>6326000</v>
      </c>
      <c r="E24" s="24" t="s">
        <v>60</v>
      </c>
      <c r="F24" s="21" t="s">
        <v>9</v>
      </c>
      <c r="G24" s="58" t="s">
        <v>45</v>
      </c>
      <c r="H24" s="60">
        <v>5992000</v>
      </c>
      <c r="I24" s="24">
        <v>42930</v>
      </c>
      <c r="J24" s="60">
        <v>-3340000</v>
      </c>
      <c r="K24" s="24">
        <v>43509</v>
      </c>
      <c r="L24" s="60">
        <v>668000</v>
      </c>
      <c r="M24" s="60">
        <v>1984000</v>
      </c>
      <c r="N24" s="61">
        <v>0</v>
      </c>
      <c r="O24" s="55">
        <v>0</v>
      </c>
      <c r="P24" s="61">
        <v>0</v>
      </c>
      <c r="Q24" s="61">
        <v>0</v>
      </c>
      <c r="R24" s="61">
        <f t="shared" si="1"/>
        <v>0</v>
      </c>
    </row>
    <row r="25" spans="1:18" ht="80.25" customHeight="1">
      <c r="A25" s="65">
        <v>8</v>
      </c>
      <c r="B25" s="70" t="s">
        <v>53</v>
      </c>
      <c r="C25" s="20" t="s">
        <v>16</v>
      </c>
      <c r="D25" s="60">
        <v>1800000</v>
      </c>
      <c r="E25" s="26">
        <v>44007</v>
      </c>
      <c r="F25" s="21" t="s">
        <v>9</v>
      </c>
      <c r="G25" s="58" t="s">
        <v>8</v>
      </c>
      <c r="H25" s="60">
        <v>1800000</v>
      </c>
      <c r="I25" s="24">
        <v>42961</v>
      </c>
      <c r="J25" s="60">
        <v>0</v>
      </c>
      <c r="K25" s="24"/>
      <c r="L25" s="60">
        <v>0</v>
      </c>
      <c r="M25" s="60">
        <v>1800000</v>
      </c>
      <c r="N25" s="61">
        <v>0</v>
      </c>
      <c r="O25" s="55">
        <v>0</v>
      </c>
      <c r="P25" s="61">
        <v>0</v>
      </c>
      <c r="Q25" s="61">
        <v>0</v>
      </c>
      <c r="R25" s="61">
        <f t="shared" si="1"/>
        <v>0</v>
      </c>
    </row>
    <row r="26" spans="1:18" ht="72.75" customHeight="1">
      <c r="A26" s="65">
        <v>9</v>
      </c>
      <c r="B26" s="70" t="s">
        <v>54</v>
      </c>
      <c r="C26" s="20" t="s">
        <v>16</v>
      </c>
      <c r="D26" s="60">
        <v>7800000</v>
      </c>
      <c r="E26" s="26">
        <v>44189</v>
      </c>
      <c r="F26" s="21" t="s">
        <v>9</v>
      </c>
      <c r="G26" s="58" t="s">
        <v>8</v>
      </c>
      <c r="H26" s="60">
        <v>7800000</v>
      </c>
      <c r="I26" s="24">
        <v>43095</v>
      </c>
      <c r="J26" s="60">
        <v>0</v>
      </c>
      <c r="K26" s="24">
        <v>43539</v>
      </c>
      <c r="L26" s="60">
        <v>975000</v>
      </c>
      <c r="M26" s="60">
        <v>6825000</v>
      </c>
      <c r="N26" s="61">
        <v>0</v>
      </c>
      <c r="O26" s="55">
        <v>0</v>
      </c>
      <c r="P26" s="61">
        <v>0</v>
      </c>
      <c r="Q26" s="61">
        <v>0</v>
      </c>
      <c r="R26" s="61">
        <f t="shared" si="1"/>
        <v>0</v>
      </c>
    </row>
    <row r="27" spans="1:18" ht="72.75" customHeight="1">
      <c r="A27" s="65">
        <v>10</v>
      </c>
      <c r="B27" s="106" t="s">
        <v>61</v>
      </c>
      <c r="C27" s="107" t="s">
        <v>16</v>
      </c>
      <c r="D27" s="108">
        <v>9943400</v>
      </c>
      <c r="E27" s="109">
        <v>44270</v>
      </c>
      <c r="F27" s="110" t="s">
        <v>9</v>
      </c>
      <c r="G27" s="111" t="s">
        <v>45</v>
      </c>
      <c r="H27" s="108">
        <v>0</v>
      </c>
      <c r="I27" s="112">
        <v>43537</v>
      </c>
      <c r="J27" s="108">
        <v>9943400</v>
      </c>
      <c r="K27" s="112"/>
      <c r="L27" s="108">
        <v>0</v>
      </c>
      <c r="M27" s="108">
        <v>9943400</v>
      </c>
      <c r="N27" s="113">
        <v>0</v>
      </c>
      <c r="O27" s="114">
        <v>0</v>
      </c>
      <c r="P27" s="113">
        <v>0</v>
      </c>
      <c r="Q27" s="113">
        <v>0</v>
      </c>
      <c r="R27" s="113">
        <f>O27+P27-Q27</f>
        <v>0</v>
      </c>
    </row>
    <row r="28" spans="1:18" ht="26.25" customHeight="1">
      <c r="A28" s="91" t="s">
        <v>4</v>
      </c>
      <c r="B28" s="92"/>
      <c r="C28" s="93"/>
      <c r="D28" s="60">
        <f>SUM(D18:D27)</f>
        <v>50536100</v>
      </c>
      <c r="E28" s="60"/>
      <c r="F28" s="21"/>
      <c r="G28" s="21"/>
      <c r="H28" s="60">
        <f>SUM(H18:H27)</f>
        <v>39480400</v>
      </c>
      <c r="I28" s="24"/>
      <c r="J28" s="60">
        <f>SUM(J18:J27)</f>
        <v>0</v>
      </c>
      <c r="K28" s="60"/>
      <c r="L28" s="60">
        <f>SUM(L18:L27)</f>
        <v>4580000</v>
      </c>
      <c r="M28" s="60">
        <f>M18+M19+M20+M21+M22+M23+M24+M25+M26+M27</f>
        <v>34900400</v>
      </c>
      <c r="N28" s="60">
        <f>SUM(N18:N26)</f>
        <v>0</v>
      </c>
      <c r="O28" s="60">
        <f>SUM(O18:O26)</f>
        <v>24940.370000000003</v>
      </c>
      <c r="P28" s="60">
        <f>SUM(P18:P26)</f>
        <v>55275.57000000001</v>
      </c>
      <c r="Q28" s="60">
        <f>SUM(Q18:Q26)</f>
        <v>74666.2</v>
      </c>
      <c r="R28" s="60">
        <f>SUM(R18:R26)</f>
        <v>5549.739999999998</v>
      </c>
    </row>
    <row r="29" spans="1:18" ht="21.75" customHeight="1">
      <c r="A29" s="102" t="s">
        <v>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4"/>
    </row>
    <row r="30" spans="1:18" ht="61.5" customHeight="1">
      <c r="A30" s="64">
        <v>10</v>
      </c>
      <c r="B30" s="68" t="s">
        <v>40</v>
      </c>
      <c r="C30" s="20" t="s">
        <v>31</v>
      </c>
      <c r="D30" s="60">
        <v>14300000</v>
      </c>
      <c r="E30" s="26">
        <v>43857</v>
      </c>
      <c r="F30" s="21" t="s">
        <v>9</v>
      </c>
      <c r="G30" s="75" t="s">
        <v>39</v>
      </c>
      <c r="H30" s="63">
        <v>13507000</v>
      </c>
      <c r="I30" s="72">
        <v>43068</v>
      </c>
      <c r="J30" s="63">
        <v>0</v>
      </c>
      <c r="K30" s="71"/>
      <c r="L30" s="71">
        <v>0</v>
      </c>
      <c r="M30" s="71">
        <v>13507000</v>
      </c>
      <c r="N30" s="63">
        <v>0</v>
      </c>
      <c r="O30" s="63">
        <v>0</v>
      </c>
      <c r="P30" s="63">
        <v>314046.52</v>
      </c>
      <c r="Q30" s="63">
        <v>314046.52</v>
      </c>
      <c r="R30" s="61">
        <f>O30+P30-Q30</f>
        <v>0</v>
      </c>
    </row>
    <row r="31" spans="1:18" ht="61.5" customHeight="1">
      <c r="A31" s="64">
        <v>11</v>
      </c>
      <c r="B31" s="68" t="s">
        <v>47</v>
      </c>
      <c r="C31" s="20" t="s">
        <v>31</v>
      </c>
      <c r="D31" s="60">
        <v>25747600</v>
      </c>
      <c r="E31" s="26">
        <v>44202</v>
      </c>
      <c r="F31" s="21" t="s">
        <v>9</v>
      </c>
      <c r="G31" s="75" t="s">
        <v>46</v>
      </c>
      <c r="H31" s="63">
        <v>25747600</v>
      </c>
      <c r="I31" s="72">
        <v>43291</v>
      </c>
      <c r="J31" s="63">
        <v>0</v>
      </c>
      <c r="K31" s="71"/>
      <c r="L31" s="71">
        <v>0</v>
      </c>
      <c r="M31" s="71">
        <v>25747600</v>
      </c>
      <c r="N31" s="63">
        <v>0</v>
      </c>
      <c r="O31" s="63">
        <v>0</v>
      </c>
      <c r="P31" s="63">
        <v>506627.82</v>
      </c>
      <c r="Q31" s="63">
        <v>506627.82</v>
      </c>
      <c r="R31" s="61">
        <f>O31+P31-Q31</f>
        <v>0</v>
      </c>
    </row>
    <row r="32" spans="1:18" ht="21" customHeight="1">
      <c r="A32" s="105" t="s">
        <v>4</v>
      </c>
      <c r="B32" s="103"/>
      <c r="C32" s="95"/>
      <c r="D32" s="61">
        <f>D30+D31</f>
        <v>40047600</v>
      </c>
      <c r="E32" s="61"/>
      <c r="F32" s="26"/>
      <c r="G32" s="26"/>
      <c r="H32" s="61">
        <f>H30+H31</f>
        <v>39254600</v>
      </c>
      <c r="I32" s="63"/>
      <c r="J32" s="61">
        <f>J30+J31</f>
        <v>0</v>
      </c>
      <c r="K32" s="72"/>
      <c r="L32" s="61">
        <f>L30+L31</f>
        <v>0</v>
      </c>
      <c r="M32" s="61">
        <f aca="true" t="shared" si="2" ref="M32:R32">M30+M31</f>
        <v>39254600</v>
      </c>
      <c r="N32" s="61">
        <f t="shared" si="2"/>
        <v>0</v>
      </c>
      <c r="O32" s="61">
        <f t="shared" si="2"/>
        <v>0</v>
      </c>
      <c r="P32" s="61">
        <f t="shared" si="2"/>
        <v>820674.3400000001</v>
      </c>
      <c r="Q32" s="61">
        <f t="shared" si="2"/>
        <v>820674.3400000001</v>
      </c>
      <c r="R32" s="61">
        <f t="shared" si="2"/>
        <v>0</v>
      </c>
    </row>
    <row r="33" spans="1:18" ht="25.5" customHeight="1">
      <c r="A33" s="3" t="s">
        <v>0</v>
      </c>
      <c r="B33" s="13" t="s">
        <v>7</v>
      </c>
      <c r="C33" s="13"/>
      <c r="D33" s="13"/>
      <c r="E33" s="13"/>
      <c r="F33" s="13"/>
      <c r="G33" s="11"/>
      <c r="H33" s="12"/>
      <c r="I33" s="6"/>
      <c r="J33" s="32"/>
      <c r="K33" s="33"/>
      <c r="L33" s="33"/>
      <c r="M33" s="33"/>
      <c r="N33" s="33"/>
      <c r="O33" s="33"/>
      <c r="P33" s="33"/>
      <c r="Q33" s="33"/>
      <c r="R33" s="34"/>
    </row>
    <row r="34" spans="1:18" ht="33" customHeight="1">
      <c r="A34" s="52"/>
      <c r="B34" s="41"/>
      <c r="C34" s="39"/>
      <c r="D34" s="39"/>
      <c r="E34" s="43"/>
      <c r="F34" s="39"/>
      <c r="G34" s="39"/>
      <c r="H34" s="42"/>
      <c r="I34" s="42"/>
      <c r="J34" s="42"/>
      <c r="K34" s="42"/>
      <c r="L34" s="42"/>
      <c r="M34" s="40"/>
      <c r="N34" s="40"/>
      <c r="O34" s="40"/>
      <c r="P34" s="40"/>
      <c r="Q34" s="40"/>
      <c r="R34" s="53"/>
    </row>
    <row r="35" spans="1:18" ht="15.75">
      <c r="A35" s="88" t="s">
        <v>4</v>
      </c>
      <c r="B35" s="89"/>
      <c r="C35" s="90"/>
      <c r="D35" s="20"/>
      <c r="E35" s="25"/>
      <c r="F35" s="25"/>
      <c r="G35" s="25"/>
      <c r="H35" s="55">
        <v>0</v>
      </c>
      <c r="I35" s="57"/>
      <c r="J35" s="57">
        <v>0</v>
      </c>
      <c r="K35" s="57"/>
      <c r="L35" s="57">
        <v>0</v>
      </c>
      <c r="M35" s="57">
        <f>M34</f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</row>
    <row r="36" spans="1:18" ht="53.25" customHeight="1" thickBot="1">
      <c r="A36" s="30"/>
      <c r="B36" s="100" t="s">
        <v>3</v>
      </c>
      <c r="C36" s="101"/>
      <c r="D36" s="59">
        <f>D35+D32+D28+D16</f>
        <v>90583700</v>
      </c>
      <c r="E36" s="59"/>
      <c r="F36" s="31"/>
      <c r="G36" s="31"/>
      <c r="H36" s="59">
        <f>H35+H32+H28+H16</f>
        <v>78735000</v>
      </c>
      <c r="I36" s="59"/>
      <c r="J36" s="59">
        <f>J35+J32+J28+J16</f>
        <v>0</v>
      </c>
      <c r="K36" s="59"/>
      <c r="L36" s="59">
        <f aca="true" t="shared" si="3" ref="L36:R36">L35+L32+L28+L16</f>
        <v>4580000</v>
      </c>
      <c r="M36" s="74">
        <f t="shared" si="3"/>
        <v>74155000</v>
      </c>
      <c r="N36" s="59">
        <f t="shared" si="3"/>
        <v>0</v>
      </c>
      <c r="O36" s="59">
        <f t="shared" si="3"/>
        <v>24940.370000000003</v>
      </c>
      <c r="P36" s="59">
        <f t="shared" si="3"/>
        <v>875949.9100000001</v>
      </c>
      <c r="Q36" s="59">
        <f t="shared" si="3"/>
        <v>895340.54</v>
      </c>
      <c r="R36" s="59">
        <f t="shared" si="3"/>
        <v>5549.739999999998</v>
      </c>
    </row>
    <row r="37" spans="1:18" ht="18.75">
      <c r="A37" s="19"/>
      <c r="B37" s="37"/>
      <c r="C37" s="6"/>
      <c r="D37" s="8"/>
      <c r="E37" s="6"/>
      <c r="F37" s="6"/>
      <c r="G37" s="6"/>
      <c r="H37" s="44"/>
      <c r="I37" s="45"/>
      <c r="J37" s="46"/>
      <c r="K37" s="45"/>
      <c r="L37" s="45"/>
      <c r="M37" s="6"/>
      <c r="N37" s="6"/>
      <c r="O37" s="6"/>
      <c r="P37" s="6"/>
      <c r="Q37" s="47"/>
      <c r="R37" s="45"/>
    </row>
    <row r="38" spans="2:10" ht="12.75">
      <c r="B38" s="1" t="s">
        <v>41</v>
      </c>
      <c r="H38" s="76" t="s">
        <v>34</v>
      </c>
      <c r="I38" s="77"/>
      <c r="J38" s="77"/>
    </row>
    <row r="39" ht="18" customHeight="1"/>
    <row r="41" spans="2:13" ht="18" customHeight="1">
      <c r="B41" s="1" t="s">
        <v>37</v>
      </c>
      <c r="H41" s="76" t="s">
        <v>38</v>
      </c>
      <c r="I41" s="77"/>
      <c r="J41" s="77"/>
      <c r="M41" s="66"/>
    </row>
    <row r="43" ht="12.75">
      <c r="M43" s="67"/>
    </row>
    <row r="44" spans="2:10" ht="19.5" customHeight="1">
      <c r="B44" s="1" t="s">
        <v>10</v>
      </c>
      <c r="H44" s="76" t="s">
        <v>33</v>
      </c>
      <c r="I44" s="77"/>
      <c r="J44" s="77"/>
    </row>
  </sheetData>
  <sheetProtection/>
  <mergeCells count="30">
    <mergeCell ref="M11:N11"/>
    <mergeCell ref="O11:O12"/>
    <mergeCell ref="B36:C36"/>
    <mergeCell ref="G11:G12"/>
    <mergeCell ref="H11:H12"/>
    <mergeCell ref="I11:I12"/>
    <mergeCell ref="A29:R29"/>
    <mergeCell ref="P11:P12"/>
    <mergeCell ref="Q11:Q12"/>
    <mergeCell ref="A32:C32"/>
    <mergeCell ref="A35:C35"/>
    <mergeCell ref="A11:A12"/>
    <mergeCell ref="A16:C16"/>
    <mergeCell ref="A28:C28"/>
    <mergeCell ref="J11:J12"/>
    <mergeCell ref="B11:B12"/>
    <mergeCell ref="C11:C12"/>
    <mergeCell ref="D11:D12"/>
    <mergeCell ref="E11:E12"/>
    <mergeCell ref="F11:F12"/>
    <mergeCell ref="H38:J38"/>
    <mergeCell ref="H41:J41"/>
    <mergeCell ref="H44:J44"/>
    <mergeCell ref="N1:R1"/>
    <mergeCell ref="N2:R2"/>
    <mergeCell ref="D3:K3"/>
    <mergeCell ref="D7:K7"/>
    <mergeCell ref="R11:R12"/>
    <mergeCell ref="K11:K12"/>
    <mergeCell ref="L11:L12"/>
  </mergeCells>
  <printOptions/>
  <pageMargins left="0.35433070866141736" right="0" top="0" bottom="0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User12</cp:lastModifiedBy>
  <cp:lastPrinted>2019-04-18T07:34:56Z</cp:lastPrinted>
  <dcterms:created xsi:type="dcterms:W3CDTF">2000-01-05T08:20:30Z</dcterms:created>
  <dcterms:modified xsi:type="dcterms:W3CDTF">2019-04-18T07:36:31Z</dcterms:modified>
  <cp:category/>
  <cp:version/>
  <cp:contentType/>
  <cp:contentStatus/>
</cp:coreProperties>
</file>